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5135" windowHeight="8670" activeTab="0"/>
  </bookViews>
  <sheets>
    <sheet name="Instructions" sheetId="1" r:id="rId1"/>
    <sheet name="What can I dispose" sheetId="2" r:id="rId2"/>
    <sheet name="Date to Dispose Current Records" sheetId="3" r:id="rId3"/>
    <sheet name="Dispose of Record in Hand" sheetId="4" r:id="rId4"/>
  </sheets>
  <definedNames>
    <definedName name="Z_EB85843A_E80B_4E54_9FD4_79D818904CD1_.wvu.Rows" localSheetId="2" hidden="1">'Date to Dispose Current Records'!$10:$24,'Date to Dispose Current Records'!$39:$51</definedName>
    <definedName name="Z_EB85843A_E80B_4E54_9FD4_79D818904CD1_.wvu.Rows" localSheetId="3" hidden="1">'Dispose of Record in Hand'!$10:$37</definedName>
  </definedNames>
  <calcPr fullCalcOnLoad="1"/>
</workbook>
</file>

<file path=xl/sharedStrings.xml><?xml version="1.0" encoding="utf-8"?>
<sst xmlns="http://schemas.openxmlformats.org/spreadsheetml/2006/main" count="84" uniqueCount="37">
  <si>
    <t>Today is:</t>
  </si>
  <si>
    <t>The current Year is:</t>
  </si>
  <si>
    <r>
      <t>Please enter</t>
    </r>
    <r>
      <rPr>
        <b/>
        <sz val="10"/>
        <rFont val="Arial"/>
        <family val="2"/>
      </rPr>
      <t xml:space="preserve"> FE</t>
    </r>
    <r>
      <rPr>
        <sz val="10"/>
        <rFont val="Arial"/>
        <family val="0"/>
      </rPr>
      <t xml:space="preserve"> or </t>
    </r>
    <r>
      <rPr>
        <b/>
        <sz val="10"/>
        <rFont val="Arial"/>
        <family val="2"/>
      </rPr>
      <t>CE</t>
    </r>
    <r>
      <rPr>
        <sz val="10"/>
        <rFont val="Arial"/>
        <family val="0"/>
      </rPr>
      <t>:</t>
    </r>
  </si>
  <si>
    <r>
      <t xml:space="preserve">Enter </t>
    </r>
    <r>
      <rPr>
        <b/>
        <sz val="10"/>
        <rFont val="Arial"/>
        <family val="2"/>
      </rPr>
      <t>Retention Period</t>
    </r>
    <r>
      <rPr>
        <sz val="10"/>
        <rFont val="Arial"/>
        <family val="0"/>
      </rPr>
      <t xml:space="preserve"> in </t>
    </r>
    <r>
      <rPr>
        <b/>
        <sz val="10"/>
        <rFont val="Arial"/>
        <family val="2"/>
      </rPr>
      <t xml:space="preserve">Years </t>
    </r>
    <r>
      <rPr>
        <sz val="10"/>
        <rFont val="Arial"/>
        <family val="2"/>
      </rPr>
      <t>(for example, you would enter 3 for FE+3 or CE+3)</t>
    </r>
    <r>
      <rPr>
        <sz val="10"/>
        <rFont val="Arial"/>
        <family val="0"/>
      </rPr>
      <t>:</t>
    </r>
  </si>
  <si>
    <r>
      <t xml:space="preserve">Enter </t>
    </r>
    <r>
      <rPr>
        <b/>
        <sz val="10"/>
        <rFont val="Arial"/>
        <family val="2"/>
      </rPr>
      <t>Retention Period</t>
    </r>
    <r>
      <rPr>
        <sz val="10"/>
        <rFont val="Arial"/>
        <family val="0"/>
      </rPr>
      <t xml:space="preserve"> in </t>
    </r>
    <r>
      <rPr>
        <b/>
        <sz val="10"/>
        <rFont val="Arial"/>
        <family val="2"/>
      </rPr>
      <t>Years</t>
    </r>
    <r>
      <rPr>
        <sz val="10"/>
        <rFont val="Arial"/>
        <family val="2"/>
      </rPr>
      <t xml:space="preserve"> (for example, you would enter 3 for FE+3 or CE+3)</t>
    </r>
    <r>
      <rPr>
        <sz val="10"/>
        <rFont val="Arial"/>
        <family val="0"/>
      </rPr>
      <t>:</t>
    </r>
  </si>
  <si>
    <t>The Year of the document is:</t>
  </si>
  <si>
    <t>3. This section of the worksheet calculates the disposition date of a record in hand.</t>
  </si>
  <si>
    <r>
      <t xml:space="preserve">Enter </t>
    </r>
    <r>
      <rPr>
        <b/>
        <sz val="10"/>
        <rFont val="Arial"/>
        <family val="2"/>
      </rPr>
      <t>last day of year of documen</t>
    </r>
    <r>
      <rPr>
        <sz val="10"/>
        <rFont val="Arial"/>
        <family val="0"/>
      </rPr>
      <t>t (enter 12/31/yyyy for CE, 8/31/yyyy for FE, where yyyy is year from ending date of year)</t>
    </r>
  </si>
  <si>
    <t>:</t>
  </si>
  <si>
    <t xml:space="preserve"> Date to dispose of records in current year:</t>
  </si>
  <si>
    <r>
      <t xml:space="preserve">Enter </t>
    </r>
    <r>
      <rPr>
        <b/>
        <sz val="10"/>
        <rFont val="Arial"/>
        <family val="2"/>
      </rPr>
      <t xml:space="preserve">last day of current year </t>
    </r>
    <r>
      <rPr>
        <sz val="10"/>
        <rFont val="Arial"/>
        <family val="2"/>
      </rPr>
      <t>(enter 12/31/yyyy for CE, 8/31/yyyy for FE, where yyyy is year from ending date of year)</t>
    </r>
    <r>
      <rPr>
        <b/>
        <sz val="10"/>
        <rFont val="Arial"/>
        <family val="2"/>
      </rPr>
      <t>:</t>
    </r>
  </si>
  <si>
    <t>RETENTION CALCULATOR FOR FE AND CE RETENTION PERIODS</t>
  </si>
  <si>
    <t>CE</t>
  </si>
  <si>
    <t>You may dispose of anything prior to:</t>
  </si>
  <si>
    <t>Remember, do not dispose of any record for which there is outstanding litigation, claim, open records request, audit, or administrative review.</t>
  </si>
  <si>
    <t>The last Year that must be retained is:</t>
  </si>
  <si>
    <t>The Year records may be destroyed is:</t>
  </si>
  <si>
    <t>The Year record may be disposed of is:</t>
  </si>
  <si>
    <t>Date record may be destroyed:</t>
  </si>
  <si>
    <t>FE</t>
  </si>
  <si>
    <t>FE = Fiscal Year End</t>
  </si>
  <si>
    <t>CE=Calendar Year End</t>
  </si>
  <si>
    <t>1.  This section of the worksheet calculates which records you may discard based on the retention period, and today's date.</t>
  </si>
  <si>
    <t>2.  This section of the worksheet calculates when a record in the current year is eligible for disposition, based on the retention period, and today's date.</t>
  </si>
  <si>
    <t>You may dispose of anything in this records series prior to:</t>
  </si>
  <si>
    <t xml:space="preserve"> Date to dispose of records (in this records series) in current year:</t>
  </si>
  <si>
    <t>Date THIS record may be destroyed:</t>
  </si>
  <si>
    <t>Fields highlighted in YELLOW require input</t>
  </si>
  <si>
    <t>Retention Calculator for FE (Fiscal Year End) and CE (Calendar Year End) Periods</t>
  </si>
  <si>
    <t>In this calculator, there are three worksheets.  Each worksheet will calculate a different formula, based on your needs.</t>
  </si>
  <si>
    <t>You may click on the titles to go directly to that calculator.</t>
  </si>
  <si>
    <t>CALCULATOR: When can I dispose of records in the current year?</t>
  </si>
  <si>
    <t>This calculator worksheet will give you the date in which you can dispose records that belong to the current year.  It might be helpful to use this calculator in planning for future dispositions, records management plans, etc.   **Caution** All records must be disposed based on the current Records Retention Schedule.  Please check the schedule to determine any specifcations (vital, archival, storage) for this records series prior to disposal.</t>
  </si>
  <si>
    <t>This calculator worksheet will give you the dates of documents that you can dispose of.  It might be helpful to use this calculator in situations where you need to dispose of a large volume of documents which date back several years.  Using this tool will give you a date in which you can dispose any record that is before that date.   **Caution** All records must be disposed based on the current Records Retention Schedule.  Please check the schedule to determine any specifcations (vital, archival, storage) for this records series prior to disposal.</t>
  </si>
  <si>
    <t>CALCULATOR: What can I dispose of NOW?</t>
  </si>
  <si>
    <t>CALCULATOR: When can I dispose of a record that is in my hand?</t>
  </si>
  <si>
    <t>This calculator worksheet will give you the date that you can dispose of a document in hand.   **Caution** All records must be disposed based on the current Records Retention Schedule.  Please check the schedule to determine any specifcations (vital, archival, storage) for this records series prior to disposal.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</si>
</sst>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yyyy"/>
  </numFmts>
  <fonts count="44">
    <font>
      <sz val="10"/>
      <name val="Arial"/>
      <family val="0"/>
    </font>
    <font>
      <sz val="11"/>
      <color indexed="8"/>
      <name val="Calibri"/>
      <family val="2"/>
    </font>
    <font>
      <b/>
      <sz val="10"/>
      <name val="Arial"/>
      <family val="2"/>
    </font>
    <font>
      <u val="single"/>
      <sz val="10"/>
      <color indexed="12"/>
      <name val="Arial"/>
      <family val="0"/>
    </font>
    <font>
      <b/>
      <sz val="10"/>
      <color indexed="18"/>
      <name val="Arial"/>
      <family val="0"/>
    </font>
    <font>
      <sz val="10"/>
      <color indexed="18"/>
      <name val="Arial"/>
      <family val="0"/>
    </font>
    <font>
      <b/>
      <sz val="10"/>
      <color indexed="17"/>
      <name val="Arial"/>
      <family val="2"/>
    </font>
    <font>
      <sz val="10"/>
      <color indexed="17"/>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0" fontId="0" fillId="0" borderId="0" xfId="0" applyAlignment="1">
      <alignment wrapText="1"/>
    </xf>
    <xf numFmtId="0" fontId="0" fillId="0" borderId="10" xfId="0" applyBorder="1" applyAlignment="1">
      <alignment horizontal="right"/>
    </xf>
    <xf numFmtId="165" fontId="0" fillId="0" borderId="0" xfId="0" applyNumberFormat="1" applyAlignment="1">
      <alignment horizontal="left"/>
    </xf>
    <xf numFmtId="0" fontId="0" fillId="0" borderId="0" xfId="0" applyAlignment="1">
      <alignment horizontal="center"/>
    </xf>
    <xf numFmtId="0" fontId="2" fillId="0" borderId="0" xfId="0" applyFont="1" applyBorder="1" applyAlignment="1">
      <alignment horizontal="center"/>
    </xf>
    <xf numFmtId="165" fontId="2" fillId="0" borderId="0" xfId="0" applyNumberFormat="1" applyFont="1" applyBorder="1" applyAlignment="1">
      <alignment horizontal="left"/>
    </xf>
    <xf numFmtId="1" fontId="0" fillId="0" borderId="10" xfId="0" applyNumberFormat="1" applyBorder="1" applyAlignment="1">
      <alignment/>
    </xf>
    <xf numFmtId="164" fontId="0" fillId="0" borderId="10" xfId="0" applyNumberFormat="1" applyBorder="1" applyAlignment="1">
      <alignment/>
    </xf>
    <xf numFmtId="0" fontId="2" fillId="0" borderId="0" xfId="0" applyFont="1" applyAlignment="1">
      <alignment/>
    </xf>
    <xf numFmtId="0" fontId="0" fillId="0" borderId="0" xfId="0" applyBorder="1" applyAlignment="1">
      <alignment wrapText="1"/>
    </xf>
    <xf numFmtId="164" fontId="0" fillId="0" borderId="0" xfId="0" applyNumberFormat="1" applyBorder="1" applyAlignment="1">
      <alignment/>
    </xf>
    <xf numFmtId="0" fontId="0" fillId="0" borderId="10" xfId="0" applyBorder="1" applyAlignment="1">
      <alignment wrapText="1"/>
    </xf>
    <xf numFmtId="0" fontId="0" fillId="0" borderId="0" xfId="0" applyBorder="1" applyAlignment="1">
      <alignment/>
    </xf>
    <xf numFmtId="0" fontId="5" fillId="0" borderId="0" xfId="0" applyFont="1" applyAlignment="1">
      <alignment/>
    </xf>
    <xf numFmtId="0" fontId="4" fillId="0" borderId="0" xfId="0" applyFont="1" applyAlignment="1">
      <alignment/>
    </xf>
    <xf numFmtId="0" fontId="0" fillId="0" borderId="0" xfId="0" applyFont="1" applyAlignment="1">
      <alignment horizontal="center"/>
    </xf>
    <xf numFmtId="165" fontId="0" fillId="0" borderId="0" xfId="0" applyNumberFormat="1" applyFont="1" applyAlignment="1">
      <alignment horizontal="left"/>
    </xf>
    <xf numFmtId="0" fontId="4" fillId="0" borderId="11" xfId="0" applyFont="1" applyBorder="1" applyAlignment="1">
      <alignment/>
    </xf>
    <xf numFmtId="0" fontId="42" fillId="0" borderId="0" xfId="0" applyFont="1" applyAlignment="1">
      <alignment/>
    </xf>
    <xf numFmtId="0" fontId="43" fillId="0" borderId="0" xfId="0" applyFont="1" applyAlignment="1">
      <alignment/>
    </xf>
    <xf numFmtId="0" fontId="0" fillId="33" borderId="10" xfId="0" applyFill="1" applyBorder="1" applyAlignment="1">
      <alignment horizontal="right"/>
    </xf>
    <xf numFmtId="1" fontId="0" fillId="33" borderId="10" xfId="0" applyNumberFormat="1" applyFill="1" applyBorder="1" applyAlignment="1">
      <alignment/>
    </xf>
    <xf numFmtId="164" fontId="0" fillId="33" borderId="10" xfId="0" applyNumberFormat="1" applyFill="1" applyBorder="1" applyAlignment="1">
      <alignment/>
    </xf>
    <xf numFmtId="0" fontId="0" fillId="0" borderId="0" xfId="0" applyFont="1" applyAlignment="1">
      <alignment wrapText="1"/>
    </xf>
    <xf numFmtId="0" fontId="3" fillId="0" borderId="0" xfId="52" applyFont="1" applyAlignment="1" applyProtection="1">
      <alignment/>
      <protection/>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7" xfId="52" applyFont="1" applyBorder="1" applyAlignment="1" applyProtection="1">
      <alignment horizontal="center"/>
      <protection/>
    </xf>
    <xf numFmtId="0" fontId="3" fillId="0" borderId="18" xfId="52" applyFont="1" applyBorder="1" applyAlignment="1" applyProtection="1">
      <alignment horizontal="center"/>
      <protection/>
    </xf>
    <xf numFmtId="0" fontId="3" fillId="0" borderId="19" xfId="52" applyFont="1" applyBorder="1" applyAlignment="1" applyProtection="1">
      <alignment horizontal="center"/>
      <protection/>
    </xf>
    <xf numFmtId="0" fontId="8"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3" fillId="0" borderId="17" xfId="52" applyFont="1" applyBorder="1" applyAlignment="1" applyProtection="1">
      <alignment horizontal="left"/>
      <protection/>
    </xf>
    <xf numFmtId="0" fontId="3" fillId="0" borderId="18" xfId="52" applyFont="1" applyBorder="1" applyAlignment="1" applyProtection="1">
      <alignment horizontal="left"/>
      <protection/>
    </xf>
    <xf numFmtId="0" fontId="3" fillId="0" borderId="19" xfId="52" applyFont="1" applyBorder="1" applyAlignment="1" applyProtection="1">
      <alignment horizontal="left"/>
      <protection/>
    </xf>
    <xf numFmtId="0" fontId="4" fillId="0" borderId="0" xfId="0" applyFont="1" applyBorder="1" applyAlignment="1">
      <alignment horizontal="center"/>
    </xf>
    <xf numFmtId="0" fontId="2" fillId="0" borderId="0" xfId="0" applyFont="1" applyAlignment="1">
      <alignment horizontal="right"/>
    </xf>
    <xf numFmtId="0" fontId="2" fillId="33" borderId="0" xfId="0" applyFont="1" applyFill="1" applyAlignment="1">
      <alignment horizontal="center"/>
    </xf>
    <xf numFmtId="0" fontId="0" fillId="34" borderId="0" xfId="0" applyFill="1" applyAlignment="1">
      <alignment horizontal="center"/>
    </xf>
    <xf numFmtId="0" fontId="4" fillId="0" borderId="0"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H32" sqref="H32"/>
    </sheetView>
  </sheetViews>
  <sheetFormatPr defaultColWidth="9.140625" defaultRowHeight="12.75"/>
  <cols>
    <col min="6" max="6" width="10.8515625" style="0" customWidth="1"/>
    <col min="14" max="14" width="11.28125" style="0" customWidth="1"/>
  </cols>
  <sheetData>
    <row r="1" spans="1:14" ht="27.75" customHeight="1">
      <c r="A1" s="38" t="s">
        <v>28</v>
      </c>
      <c r="B1" s="38"/>
      <c r="C1" s="38"/>
      <c r="D1" s="38"/>
      <c r="E1" s="38"/>
      <c r="F1" s="38"/>
      <c r="G1" s="38"/>
      <c r="H1" s="38"/>
      <c r="I1" s="38"/>
      <c r="J1" s="38"/>
      <c r="K1" s="38"/>
      <c r="L1" s="38"/>
      <c r="M1" s="38"/>
      <c r="N1" s="38"/>
    </row>
    <row r="2" spans="1:14" ht="12.75">
      <c r="A2" s="40"/>
      <c r="B2" s="40"/>
      <c r="C2" s="40"/>
      <c r="D2" s="40"/>
      <c r="E2" s="40"/>
      <c r="F2" s="40"/>
      <c r="G2" s="40"/>
      <c r="H2" s="40"/>
      <c r="I2" s="40"/>
      <c r="J2" s="40"/>
      <c r="K2" s="40"/>
      <c r="L2" s="40"/>
      <c r="M2" s="40"/>
      <c r="N2" s="40"/>
    </row>
    <row r="3" spans="1:14" ht="12.75">
      <c r="A3" s="39" t="s">
        <v>29</v>
      </c>
      <c r="B3" s="39"/>
      <c r="C3" s="39"/>
      <c r="D3" s="39"/>
      <c r="E3" s="39"/>
      <c r="F3" s="39"/>
      <c r="G3" s="39"/>
      <c r="H3" s="39"/>
      <c r="I3" s="39"/>
      <c r="J3" s="39"/>
      <c r="K3" s="39"/>
      <c r="L3" s="39"/>
      <c r="M3" s="39"/>
      <c r="N3" s="39"/>
    </row>
    <row r="4" spans="1:14" ht="12.75">
      <c r="A4" s="39" t="s">
        <v>30</v>
      </c>
      <c r="B4" s="39"/>
      <c r="C4" s="39"/>
      <c r="D4" s="39"/>
      <c r="E4" s="39"/>
      <c r="F4" s="39"/>
      <c r="G4" s="39"/>
      <c r="H4" s="39"/>
      <c r="I4" s="39"/>
      <c r="J4" s="39"/>
      <c r="K4" s="39"/>
      <c r="L4" s="39"/>
      <c r="M4" s="39"/>
      <c r="N4" s="39"/>
    </row>
    <row r="5" spans="1:14" ht="13.5" thickBot="1">
      <c r="A5" s="40"/>
      <c r="B5" s="40"/>
      <c r="C5" s="40"/>
      <c r="D5" s="40"/>
      <c r="E5" s="40"/>
      <c r="F5" s="40"/>
      <c r="G5" s="40"/>
      <c r="H5" s="40"/>
      <c r="I5" s="40"/>
      <c r="J5" s="40"/>
      <c r="K5" s="40"/>
      <c r="L5" s="40"/>
      <c r="M5" s="40"/>
      <c r="N5" s="40"/>
    </row>
    <row r="6" spans="1:15" ht="12.75">
      <c r="A6" s="41" t="s">
        <v>34</v>
      </c>
      <c r="B6" s="42"/>
      <c r="C6" s="42"/>
      <c r="D6" s="42"/>
      <c r="E6" s="43"/>
      <c r="I6" s="35" t="s">
        <v>35</v>
      </c>
      <c r="J6" s="36"/>
      <c r="K6" s="36"/>
      <c r="L6" s="36"/>
      <c r="M6" s="36"/>
      <c r="N6" s="37"/>
      <c r="O6" s="25"/>
    </row>
    <row r="7" spans="1:14" ht="12.75">
      <c r="A7" s="26"/>
      <c r="B7" s="27"/>
      <c r="C7" s="27"/>
      <c r="D7" s="27"/>
      <c r="E7" s="28"/>
      <c r="I7" s="26"/>
      <c r="J7" s="27"/>
      <c r="K7" s="27"/>
      <c r="L7" s="27"/>
      <c r="M7" s="27"/>
      <c r="N7" s="28"/>
    </row>
    <row r="8" spans="1:14" ht="12.75" customHeight="1">
      <c r="A8" s="29" t="s">
        <v>33</v>
      </c>
      <c r="B8" s="30"/>
      <c r="C8" s="30"/>
      <c r="D8" s="30"/>
      <c r="E8" s="31"/>
      <c r="F8" s="24"/>
      <c r="I8" s="29" t="s">
        <v>36</v>
      </c>
      <c r="J8" s="30"/>
      <c r="K8" s="30"/>
      <c r="L8" s="30"/>
      <c r="M8" s="30"/>
      <c r="N8" s="31"/>
    </row>
    <row r="9" spans="1:14" ht="12.75">
      <c r="A9" s="29"/>
      <c r="B9" s="30"/>
      <c r="C9" s="30"/>
      <c r="D9" s="30"/>
      <c r="E9" s="31"/>
      <c r="F9" s="24"/>
      <c r="I9" s="29"/>
      <c r="J9" s="30"/>
      <c r="K9" s="30"/>
      <c r="L9" s="30"/>
      <c r="M9" s="30"/>
      <c r="N9" s="31"/>
    </row>
    <row r="10" spans="1:14" ht="12.75">
      <c r="A10" s="29"/>
      <c r="B10" s="30"/>
      <c r="C10" s="30"/>
      <c r="D10" s="30"/>
      <c r="E10" s="31"/>
      <c r="F10" s="24"/>
      <c r="I10" s="29"/>
      <c r="J10" s="30"/>
      <c r="K10" s="30"/>
      <c r="L10" s="30"/>
      <c r="M10" s="30"/>
      <c r="N10" s="31"/>
    </row>
    <row r="11" spans="1:14" ht="12.75">
      <c r="A11" s="29"/>
      <c r="B11" s="30"/>
      <c r="C11" s="30"/>
      <c r="D11" s="30"/>
      <c r="E11" s="31"/>
      <c r="F11" s="24"/>
      <c r="I11" s="29"/>
      <c r="J11" s="30"/>
      <c r="K11" s="30"/>
      <c r="L11" s="30"/>
      <c r="M11" s="30"/>
      <c r="N11" s="31"/>
    </row>
    <row r="12" spans="1:14" ht="12.75">
      <c r="A12" s="29"/>
      <c r="B12" s="30"/>
      <c r="C12" s="30"/>
      <c r="D12" s="30"/>
      <c r="E12" s="31"/>
      <c r="F12" s="24"/>
      <c r="I12" s="29"/>
      <c r="J12" s="30"/>
      <c r="K12" s="30"/>
      <c r="L12" s="30"/>
      <c r="M12" s="30"/>
      <c r="N12" s="31"/>
    </row>
    <row r="13" spans="1:14" ht="12.75">
      <c r="A13" s="29"/>
      <c r="B13" s="30"/>
      <c r="C13" s="30"/>
      <c r="D13" s="30"/>
      <c r="E13" s="31"/>
      <c r="F13" s="24"/>
      <c r="I13" s="29"/>
      <c r="J13" s="30"/>
      <c r="K13" s="30"/>
      <c r="L13" s="30"/>
      <c r="M13" s="30"/>
      <c r="N13" s="31"/>
    </row>
    <row r="14" spans="1:14" ht="12.75">
      <c r="A14" s="29"/>
      <c r="B14" s="30"/>
      <c r="C14" s="30"/>
      <c r="D14" s="30"/>
      <c r="E14" s="31"/>
      <c r="F14" s="24"/>
      <c r="I14" s="29"/>
      <c r="J14" s="30"/>
      <c r="K14" s="30"/>
      <c r="L14" s="30"/>
      <c r="M14" s="30"/>
      <c r="N14" s="31"/>
    </row>
    <row r="15" spans="1:14" ht="12.75">
      <c r="A15" s="29"/>
      <c r="B15" s="30"/>
      <c r="C15" s="30"/>
      <c r="D15" s="30"/>
      <c r="E15" s="31"/>
      <c r="F15" s="24"/>
      <c r="I15" s="29"/>
      <c r="J15" s="30"/>
      <c r="K15" s="30"/>
      <c r="L15" s="30"/>
      <c r="M15" s="30"/>
      <c r="N15" s="31"/>
    </row>
    <row r="16" spans="1:14" ht="12.75">
      <c r="A16" s="29"/>
      <c r="B16" s="30"/>
      <c r="C16" s="30"/>
      <c r="D16" s="30"/>
      <c r="E16" s="31"/>
      <c r="F16" s="24"/>
      <c r="I16" s="29"/>
      <c r="J16" s="30"/>
      <c r="K16" s="30"/>
      <c r="L16" s="30"/>
      <c r="M16" s="30"/>
      <c r="N16" s="31"/>
    </row>
    <row r="17" spans="1:14" ht="12.75">
      <c r="A17" s="29"/>
      <c r="B17" s="30"/>
      <c r="C17" s="30"/>
      <c r="D17" s="30"/>
      <c r="E17" s="31"/>
      <c r="F17" s="24"/>
      <c r="I17" s="29"/>
      <c r="J17" s="30"/>
      <c r="K17" s="30"/>
      <c r="L17" s="30"/>
      <c r="M17" s="30"/>
      <c r="N17" s="31"/>
    </row>
    <row r="18" spans="1:14" ht="12.75">
      <c r="A18" s="29"/>
      <c r="B18" s="30"/>
      <c r="C18" s="30"/>
      <c r="D18" s="30"/>
      <c r="E18" s="31"/>
      <c r="F18" s="24"/>
      <c r="I18" s="29"/>
      <c r="J18" s="30"/>
      <c r="K18" s="30"/>
      <c r="L18" s="30"/>
      <c r="M18" s="30"/>
      <c r="N18" s="31"/>
    </row>
    <row r="19" spans="1:14" ht="12.75">
      <c r="A19" s="29"/>
      <c r="B19" s="30"/>
      <c r="C19" s="30"/>
      <c r="D19" s="30"/>
      <c r="E19" s="31"/>
      <c r="F19" s="24"/>
      <c r="I19" s="29"/>
      <c r="J19" s="30"/>
      <c r="K19" s="30"/>
      <c r="L19" s="30"/>
      <c r="M19" s="30"/>
      <c r="N19" s="31"/>
    </row>
    <row r="20" spans="1:14" ht="12.75">
      <c r="A20" s="29"/>
      <c r="B20" s="30"/>
      <c r="C20" s="30"/>
      <c r="D20" s="30"/>
      <c r="E20" s="31"/>
      <c r="F20" s="24"/>
      <c r="I20" s="29"/>
      <c r="J20" s="30"/>
      <c r="K20" s="30"/>
      <c r="L20" s="30"/>
      <c r="M20" s="30"/>
      <c r="N20" s="31"/>
    </row>
    <row r="21" spans="1:14" ht="13.5" thickBot="1">
      <c r="A21" s="32"/>
      <c r="B21" s="33"/>
      <c r="C21" s="33"/>
      <c r="D21" s="33"/>
      <c r="E21" s="34"/>
      <c r="F21" s="24"/>
      <c r="I21" s="32"/>
      <c r="J21" s="33"/>
      <c r="K21" s="33"/>
      <c r="L21" s="33"/>
      <c r="M21" s="33"/>
      <c r="N21" s="34"/>
    </row>
    <row r="22" spans="1:6" ht="12.75">
      <c r="A22" s="24"/>
      <c r="B22" s="24"/>
      <c r="C22" s="24"/>
      <c r="D22" s="24"/>
      <c r="E22" s="24"/>
      <c r="F22" s="24"/>
    </row>
    <row r="23" spans="1:6" ht="13.5" thickBot="1">
      <c r="A23" s="24"/>
      <c r="B23" s="24"/>
      <c r="C23" s="24"/>
      <c r="D23" s="24"/>
      <c r="E23" s="24"/>
      <c r="F23" s="24"/>
    </row>
    <row r="24" spans="1:7" ht="12.75">
      <c r="A24" s="35" t="s">
        <v>31</v>
      </c>
      <c r="B24" s="36"/>
      <c r="C24" s="36"/>
      <c r="D24" s="36"/>
      <c r="E24" s="36"/>
      <c r="F24" s="37"/>
      <c r="G24" s="25"/>
    </row>
    <row r="25" spans="1:6" ht="12.75">
      <c r="A25" s="26"/>
      <c r="B25" s="27"/>
      <c r="C25" s="27"/>
      <c r="D25" s="27"/>
      <c r="E25" s="27"/>
      <c r="F25" s="28"/>
    </row>
    <row r="26" spans="1:6" ht="12.75" customHeight="1">
      <c r="A26" s="29" t="s">
        <v>32</v>
      </c>
      <c r="B26" s="30"/>
      <c r="C26" s="30"/>
      <c r="D26" s="30"/>
      <c r="E26" s="30"/>
      <c r="F26" s="31"/>
    </row>
    <row r="27" spans="1:6" ht="12.75">
      <c r="A27" s="29"/>
      <c r="B27" s="30"/>
      <c r="C27" s="30"/>
      <c r="D27" s="30"/>
      <c r="E27" s="30"/>
      <c r="F27" s="31"/>
    </row>
    <row r="28" spans="1:6" ht="12.75">
      <c r="A28" s="29"/>
      <c r="B28" s="30"/>
      <c r="C28" s="30"/>
      <c r="D28" s="30"/>
      <c r="E28" s="30"/>
      <c r="F28" s="31"/>
    </row>
    <row r="29" spans="1:6" ht="12.75">
      <c r="A29" s="29"/>
      <c r="B29" s="30"/>
      <c r="C29" s="30"/>
      <c r="D29" s="30"/>
      <c r="E29" s="30"/>
      <c r="F29" s="31"/>
    </row>
    <row r="30" spans="1:6" ht="12.75">
      <c r="A30" s="29"/>
      <c r="B30" s="30"/>
      <c r="C30" s="30"/>
      <c r="D30" s="30"/>
      <c r="E30" s="30"/>
      <c r="F30" s="31"/>
    </row>
    <row r="31" spans="1:6" ht="12.75">
      <c r="A31" s="29"/>
      <c r="B31" s="30"/>
      <c r="C31" s="30"/>
      <c r="D31" s="30"/>
      <c r="E31" s="30"/>
      <c r="F31" s="31"/>
    </row>
    <row r="32" spans="1:6" ht="12.75">
      <c r="A32" s="29"/>
      <c r="B32" s="30"/>
      <c r="C32" s="30"/>
      <c r="D32" s="30"/>
      <c r="E32" s="30"/>
      <c r="F32" s="31"/>
    </row>
    <row r="33" spans="1:6" ht="12.75">
      <c r="A33" s="29"/>
      <c r="B33" s="30"/>
      <c r="C33" s="30"/>
      <c r="D33" s="30"/>
      <c r="E33" s="30"/>
      <c r="F33" s="31"/>
    </row>
    <row r="34" spans="1:6" ht="12.75">
      <c r="A34" s="29"/>
      <c r="B34" s="30"/>
      <c r="C34" s="30"/>
      <c r="D34" s="30"/>
      <c r="E34" s="30"/>
      <c r="F34" s="31"/>
    </row>
    <row r="35" spans="1:6" ht="12.75">
      <c r="A35" s="29"/>
      <c r="B35" s="30"/>
      <c r="C35" s="30"/>
      <c r="D35" s="30"/>
      <c r="E35" s="30"/>
      <c r="F35" s="31"/>
    </row>
    <row r="36" spans="1:6" ht="12.75">
      <c r="A36" s="29"/>
      <c r="B36" s="30"/>
      <c r="C36" s="30"/>
      <c r="D36" s="30"/>
      <c r="E36" s="30"/>
      <c r="F36" s="31"/>
    </row>
    <row r="37" spans="1:6" ht="12.75">
      <c r="A37" s="29"/>
      <c r="B37" s="30"/>
      <c r="C37" s="30"/>
      <c r="D37" s="30"/>
      <c r="E37" s="30"/>
      <c r="F37" s="31"/>
    </row>
    <row r="38" spans="1:6" ht="12.75">
      <c r="A38" s="29"/>
      <c r="B38" s="30"/>
      <c r="C38" s="30"/>
      <c r="D38" s="30"/>
      <c r="E38" s="30"/>
      <c r="F38" s="31"/>
    </row>
    <row r="39" spans="1:6" ht="13.5" thickBot="1">
      <c r="A39" s="32"/>
      <c r="B39" s="33"/>
      <c r="C39" s="33"/>
      <c r="D39" s="33"/>
      <c r="E39" s="33"/>
      <c r="F39" s="34"/>
    </row>
  </sheetData>
  <sheetProtection/>
  <mergeCells count="14">
    <mergeCell ref="A1:N1"/>
    <mergeCell ref="A3:N3"/>
    <mergeCell ref="A4:N4"/>
    <mergeCell ref="A2:N2"/>
    <mergeCell ref="A5:N5"/>
    <mergeCell ref="I7:N7"/>
    <mergeCell ref="I8:N21"/>
    <mergeCell ref="A26:F39"/>
    <mergeCell ref="A25:F25"/>
    <mergeCell ref="I6:N6"/>
    <mergeCell ref="A24:F24"/>
    <mergeCell ref="A8:E21"/>
    <mergeCell ref="A6:E6"/>
    <mergeCell ref="A7:E7"/>
  </mergeCells>
  <hyperlinks>
    <hyperlink ref="A6:E6" location="'What can I dispose'!A1" display="CALCULATOR: What can I dispose of NOW?"/>
    <hyperlink ref="A24:E24" location="'Date to Dispose Current Records'!A1" display="CALCULATOR: When can I dispose of records in the current year?"/>
    <hyperlink ref="I6:M6" location="'Dispose of Record in Hand'!A1" display="CALCULATOR: When can I dispose of a record that is in my hand?"/>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1"/>
  <sheetViews>
    <sheetView showGridLines="0" zoomScalePageLayoutView="0" workbookViewId="0" topLeftCell="A1">
      <selection activeCell="C17" sqref="C17"/>
    </sheetView>
  </sheetViews>
  <sheetFormatPr defaultColWidth="9.140625" defaultRowHeight="12.75"/>
  <cols>
    <col min="2" max="2" width="32.28125" style="0" customWidth="1"/>
    <col min="3" max="3" width="23.28125" style="0" customWidth="1"/>
    <col min="4" max="4" width="11.8515625" style="0" customWidth="1"/>
    <col min="5" max="5" width="9.57421875" style="0" customWidth="1"/>
    <col min="6" max="6" width="7.140625" style="0" customWidth="1"/>
    <col min="7" max="7" width="8.57421875" style="0" customWidth="1"/>
    <col min="8" max="8" width="10.421875" style="0" bestFit="1" customWidth="1"/>
    <col min="11" max="11" width="15.421875" style="0" bestFit="1" customWidth="1"/>
  </cols>
  <sheetData>
    <row r="1" s="14" customFormat="1" ht="12.75">
      <c r="B1" s="15" t="s">
        <v>11</v>
      </c>
    </row>
    <row r="2" s="14" customFormat="1" ht="12.75">
      <c r="B2" s="15"/>
    </row>
    <row r="3" spans="2:3" s="14" customFormat="1" ht="12.75">
      <c r="B3" s="46" t="s">
        <v>27</v>
      </c>
      <c r="C3" s="46"/>
    </row>
    <row r="4" s="14" customFormat="1" ht="12.75">
      <c r="B4" s="15"/>
    </row>
    <row r="5" s="14" customFormat="1" ht="12.75">
      <c r="B5" s="18" t="s">
        <v>20</v>
      </c>
    </row>
    <row r="6" s="14" customFormat="1" ht="12.75">
      <c r="B6" s="18" t="s">
        <v>21</v>
      </c>
    </row>
    <row r="7" s="14" customFormat="1" ht="12.75">
      <c r="B7" s="15"/>
    </row>
    <row r="8" s="20" customFormat="1" ht="12" customHeight="1">
      <c r="B8" s="19" t="s">
        <v>14</v>
      </c>
    </row>
    <row r="9" ht="12.75">
      <c r="B9" s="9"/>
    </row>
    <row r="10" spans="2:9" s="14" customFormat="1" ht="12.75">
      <c r="B10" s="44" t="s">
        <v>22</v>
      </c>
      <c r="C10" s="44"/>
      <c r="D10" s="44"/>
      <c r="E10" s="44"/>
      <c r="F10" s="44"/>
      <c r="G10" s="44"/>
      <c r="H10" s="44"/>
      <c r="I10" s="44"/>
    </row>
    <row r="11" spans="2:4" ht="12.75">
      <c r="B11" s="1" t="s">
        <v>2</v>
      </c>
      <c r="C11" s="21" t="s">
        <v>19</v>
      </c>
      <c r="D11" t="str">
        <f>IF(C11="FE","Fiscal Year End.  FY runs Sep 1-Aug 31",IF(C11="CE","Calendar Year End.  CY runs Jan 1-Dec 31","&lt;&lt;&lt;=Incorrect Response!!!"))</f>
        <v>Fiscal Year End.  FY runs Sep 1-Aug 31</v>
      </c>
    </row>
    <row r="13" spans="2:4" ht="38.25">
      <c r="B13" s="1" t="s">
        <v>3</v>
      </c>
      <c r="C13" s="22">
        <v>5</v>
      </c>
      <c r="D13" t="str">
        <f>IF(C13&lt;=0,"&lt;&lt;&lt;=Incorrect Response!!!",IF(C13&gt;100,"&lt;&lt;&lt;=Incorrect Response!!!","Year(s)"))</f>
        <v>Year(s)</v>
      </c>
    </row>
    <row r="15" spans="2:3" ht="12.75">
      <c r="B15" s="13" t="s">
        <v>0</v>
      </c>
      <c r="C15" s="11">
        <f ca="1">NOW()</f>
        <v>39738.41705347222</v>
      </c>
    </row>
    <row r="16" spans="2:3" s="13" customFormat="1" ht="57.75" customHeight="1">
      <c r="B16" s="12" t="s">
        <v>10</v>
      </c>
      <c r="C16" s="23">
        <v>40056</v>
      </c>
    </row>
    <row r="17" spans="2:8" ht="12.75">
      <c r="B17" t="s">
        <v>1</v>
      </c>
      <c r="C17" s="4" t="str">
        <f>IF(C11="FE","Sep 1,",IF(C11="CE","Jan 1,","?"))</f>
        <v>Sep 1,</v>
      </c>
      <c r="D17" s="3">
        <f>IF(C11="CE",G17,IF(C11="FE",G17-365,"?"))</f>
        <v>39691</v>
      </c>
      <c r="E17" s="4" t="str">
        <f>IF($C$11="CE","through",IF($C$11="FE","through","?"))</f>
        <v>through</v>
      </c>
      <c r="F17" s="4" t="str">
        <f>IF(C11="FE","Aug 31,",IF(C11="CE","Dec 31,","?"))</f>
        <v>Aug 31,</v>
      </c>
      <c r="G17" s="3">
        <f>IF(C11="FE",C16,IF(C11="CE",C16,"?"))</f>
        <v>40056</v>
      </c>
      <c r="H17">
        <f>IF(C13="FE","Fiscal Year",IF(C13="CE","Calendar Year",""))</f>
      </c>
    </row>
    <row r="19" spans="2:9" ht="12.75">
      <c r="B19" t="s">
        <v>15</v>
      </c>
      <c r="C19" s="16" t="str">
        <f>C17</f>
        <v>Sep 1,</v>
      </c>
      <c r="D19" s="17">
        <f>IF(C11="FE",D17-(365*(C13)),IF(C11="CE",D17-(365*(C13+1)),"?"))</f>
        <v>37866</v>
      </c>
      <c r="E19" s="16" t="str">
        <f>IF($C$11="CE","through",IF($C$11="FE","through","?"))</f>
        <v>through</v>
      </c>
      <c r="F19" s="16" t="str">
        <f>F17</f>
        <v>Aug 31,</v>
      </c>
      <c r="G19" s="17">
        <f>IF(C11="FE",D19+365+1,IF(C11="CE",D19,"?"))</f>
        <v>38232</v>
      </c>
      <c r="H19" s="47" t="str">
        <f>IF(C11="FE","Fiscal Year",IF(C11="CE","Calendar Year",""))</f>
        <v>Fiscal Year</v>
      </c>
      <c r="I19" s="47"/>
    </row>
    <row r="21" spans="2:6" ht="12.75">
      <c r="B21" s="45" t="s">
        <v>24</v>
      </c>
      <c r="C21" s="45"/>
      <c r="D21" s="45"/>
      <c r="E21" s="5" t="str">
        <f>IF(F19="AUG 31,","Sep 1,",IF(F19="DEC 31,","Jan 1,",""))</f>
        <v>Sep 1,</v>
      </c>
      <c r="F21" s="6">
        <f>IF(C11="FE",D19,IF(C11="CE",G19,"?"))</f>
        <v>37866</v>
      </c>
    </row>
  </sheetData>
  <sheetProtection/>
  <mergeCells count="4">
    <mergeCell ref="B10:I10"/>
    <mergeCell ref="B21:D21"/>
    <mergeCell ref="B3:C3"/>
    <mergeCell ref="H19:I19"/>
  </mergeCells>
  <printOptions/>
  <pageMargins left="0.75" right="0.75" top="1" bottom="1" header="0.5" footer="0.5"/>
  <pageSetup horizontalDpi="600" verticalDpi="600" orientation="portrait" r:id="rId1"/>
  <headerFooter alignWithMargins="0">
    <oddHeader>&amp;CRETENTION CALCULATOR</oddHeader>
  </headerFooter>
</worksheet>
</file>

<file path=xl/worksheets/sheet3.xml><?xml version="1.0" encoding="utf-8"?>
<worksheet xmlns="http://schemas.openxmlformats.org/spreadsheetml/2006/main" xmlns:r="http://schemas.openxmlformats.org/officeDocument/2006/relationships">
  <dimension ref="B1:L50"/>
  <sheetViews>
    <sheetView showGridLines="0" zoomScalePageLayoutView="0" workbookViewId="0" topLeftCell="A1">
      <selection activeCell="A1" sqref="A1"/>
    </sheetView>
  </sheetViews>
  <sheetFormatPr defaultColWidth="9.140625" defaultRowHeight="12.75"/>
  <cols>
    <col min="2" max="2" width="32.28125" style="0" customWidth="1"/>
    <col min="3" max="3" width="23.28125" style="0" customWidth="1"/>
    <col min="4" max="4" width="11.8515625" style="0" customWidth="1"/>
    <col min="5" max="5" width="9.57421875" style="0" customWidth="1"/>
    <col min="6" max="6" width="7.140625" style="0" customWidth="1"/>
    <col min="7" max="7" width="8.57421875" style="0" customWidth="1"/>
    <col min="8" max="8" width="10.421875" style="0" bestFit="1" customWidth="1"/>
    <col min="11" max="11" width="15.421875" style="0" bestFit="1" customWidth="1"/>
  </cols>
  <sheetData>
    <row r="1" s="14" customFormat="1" ht="12.75">
      <c r="B1" s="15" t="s">
        <v>11</v>
      </c>
    </row>
    <row r="2" s="14" customFormat="1" ht="12.75">
      <c r="B2" s="15"/>
    </row>
    <row r="3" spans="2:3" s="14" customFormat="1" ht="12.75">
      <c r="B3" s="46" t="s">
        <v>27</v>
      </c>
      <c r="C3" s="46"/>
    </row>
    <row r="4" s="14" customFormat="1" ht="12.75">
      <c r="B4" s="15"/>
    </row>
    <row r="5" s="14" customFormat="1" ht="12.75">
      <c r="B5" s="18" t="s">
        <v>20</v>
      </c>
    </row>
    <row r="6" s="14" customFormat="1" ht="12.75">
      <c r="B6" s="18" t="s">
        <v>21</v>
      </c>
    </row>
    <row r="7" s="14" customFormat="1" ht="12.75">
      <c r="B7" s="15"/>
    </row>
    <row r="8" s="20" customFormat="1" ht="12" customHeight="1">
      <c r="B8" s="19" t="s">
        <v>14</v>
      </c>
    </row>
    <row r="9" ht="12.75">
      <c r="B9" s="9"/>
    </row>
    <row r="10" spans="2:9" s="14" customFormat="1" ht="2.25" customHeight="1" hidden="1">
      <c r="B10" s="44" t="s">
        <v>22</v>
      </c>
      <c r="C10" s="44"/>
      <c r="D10" s="44"/>
      <c r="E10" s="44"/>
      <c r="F10" s="44"/>
      <c r="G10" s="44"/>
      <c r="H10" s="44"/>
      <c r="I10" s="44"/>
    </row>
    <row r="11" spans="2:4" ht="2.25" customHeight="1" hidden="1">
      <c r="B11" s="1" t="s">
        <v>2</v>
      </c>
      <c r="C11" s="2" t="s">
        <v>19</v>
      </c>
      <c r="D11" t="str">
        <f>IF(C11="FE","Fiscal Year End.  FY runs Sep 1-Aug 31",IF(C11="CE","Calendar Year End.  CY runs Jan 1-Dec 31","&lt;&lt;&lt;=Incorrect Response!!!"))</f>
        <v>Fiscal Year End.  FY runs Sep 1-Aug 31</v>
      </c>
    </row>
    <row r="12" ht="2.25" customHeight="1" hidden="1"/>
    <row r="13" spans="2:4" ht="2.25" customHeight="1" hidden="1">
      <c r="B13" s="1" t="s">
        <v>3</v>
      </c>
      <c r="C13" s="7">
        <v>5</v>
      </c>
      <c r="D13" t="str">
        <f>IF(C13&lt;=0,"&lt;&lt;&lt;=Incorrect Response!!!",IF(C13&gt;100,"&lt;&lt;&lt;=Incorrect Response!!!","Year(s)"))</f>
        <v>Year(s)</v>
      </c>
    </row>
    <row r="14" ht="2.25" customHeight="1" hidden="1"/>
    <row r="15" spans="2:3" ht="2.25" customHeight="1" hidden="1">
      <c r="B15" s="13" t="s">
        <v>0</v>
      </c>
      <c r="C15" s="11">
        <f ca="1">NOW()</f>
        <v>39738.41705347222</v>
      </c>
    </row>
    <row r="16" spans="2:3" s="13" customFormat="1" ht="2.25" customHeight="1" hidden="1">
      <c r="B16" s="12" t="s">
        <v>10</v>
      </c>
      <c r="C16" s="8">
        <v>39691</v>
      </c>
    </row>
    <row r="17" spans="2:8" ht="2.25" customHeight="1" hidden="1">
      <c r="B17" t="s">
        <v>1</v>
      </c>
      <c r="C17" s="4" t="str">
        <f>IF(C11="FE","Sep 1,",IF(C11="CE","Jan 1,","?"))</f>
        <v>Sep 1,</v>
      </c>
      <c r="D17" s="3">
        <f>IF(C11="CE",G17,IF(C11="FE",G17-365,"?"))</f>
        <v>39326</v>
      </c>
      <c r="E17" s="4" t="str">
        <f>IF($C$11="CE","through",IF($C$11="FE","through","?"))</f>
        <v>through</v>
      </c>
      <c r="F17" s="4" t="str">
        <f>IF(C11="FE","Aug 31,",IF(C11="CE","Dec 31,","?"))</f>
        <v>Aug 31,</v>
      </c>
      <c r="G17" s="3">
        <f>IF(C11="FE",C16,IF(C11="CE",C16,"?"))</f>
        <v>39691</v>
      </c>
      <c r="H17">
        <f>IF(C13="FE","Fiscal Year",IF(C13="CE","Calendar Year",""))</f>
      </c>
    </row>
    <row r="18" ht="2.25" customHeight="1" hidden="1"/>
    <row r="19" spans="2:8" ht="2.25" customHeight="1" hidden="1">
      <c r="B19" t="s">
        <v>15</v>
      </c>
      <c r="C19" s="16" t="str">
        <f>C17</f>
        <v>Sep 1,</v>
      </c>
      <c r="D19" s="17">
        <f>IF(C11="FE",D17-(365*(C13)),IF(C11="CE",D17-(365*(C13+1)),"?"))</f>
        <v>37501</v>
      </c>
      <c r="E19" s="16" t="str">
        <f>IF($C$11="CE","through",IF($C$11="FE","through","?"))</f>
        <v>through</v>
      </c>
      <c r="F19" s="16" t="str">
        <f>F17</f>
        <v>Aug 31,</v>
      </c>
      <c r="G19" s="17">
        <f>IF(C11="FE",D19+365+1,IF(C11="CE",D19,"?"))</f>
        <v>37867</v>
      </c>
      <c r="H19" t="str">
        <f>IF(C11="FE","Fiscal Year",IF(C11="CE","Calendar Year",""))</f>
        <v>Fiscal Year</v>
      </c>
    </row>
    <row r="20" ht="2.25" customHeight="1" hidden="1"/>
    <row r="21" spans="3:6" ht="2.25" customHeight="1" hidden="1">
      <c r="C21" s="9" t="s">
        <v>13</v>
      </c>
      <c r="D21" s="9"/>
      <c r="E21" s="5" t="str">
        <f>IF(F19="AUG 31,","Sep 1,",IF(F19="DEC 31,","Jan 1,",""))</f>
        <v>Sep 1,</v>
      </c>
      <c r="F21" s="6">
        <f>IF(C11="FE",D19,IF(C11="CE",G19,"?"))</f>
        <v>37501</v>
      </c>
    </row>
    <row r="22" ht="2.25" customHeight="1" hidden="1"/>
    <row r="23" ht="2.25" customHeight="1" hidden="1"/>
    <row r="24" ht="2.25" customHeight="1" hidden="1"/>
    <row r="25" spans="2:12" s="14" customFormat="1" ht="12.75">
      <c r="B25" s="48" t="s">
        <v>23</v>
      </c>
      <c r="C25" s="48"/>
      <c r="D25" s="48"/>
      <c r="E25" s="48"/>
      <c r="F25" s="48"/>
      <c r="G25" s="48"/>
      <c r="H25" s="48"/>
      <c r="I25" s="48"/>
      <c r="J25" s="48"/>
      <c r="K25" s="48"/>
      <c r="L25" s="48"/>
    </row>
    <row r="26" spans="2:4" ht="12.75">
      <c r="B26" s="1" t="s">
        <v>2</v>
      </c>
      <c r="C26" s="21" t="s">
        <v>12</v>
      </c>
      <c r="D26" t="str">
        <f>IF(C26="FE","Fiscal Year End.  FY runs Sep 1-Aug 31",IF(C26="CE","Calendar Year End.  CY runs Jan 1-Dec 31","&lt;&lt;&lt;=Incorrect Response!!!"))</f>
        <v>Calendar Year End.  CY runs Jan 1-Dec 31</v>
      </c>
    </row>
    <row r="28" spans="2:4" ht="38.25">
      <c r="B28" s="1" t="s">
        <v>4</v>
      </c>
      <c r="C28" s="22">
        <v>5</v>
      </c>
      <c r="D28" t="str">
        <f>IF(C28&lt;=0,"&lt;&lt;&lt;=Incorrect Response!!!",IF(C28&gt;100,"&lt;&lt;&lt;=Incorrect Response!!!","Year(s)"))</f>
        <v>Year(s)</v>
      </c>
    </row>
    <row r="30" spans="2:3" ht="57.75" customHeight="1">
      <c r="B30" s="12" t="s">
        <v>10</v>
      </c>
      <c r="C30" s="23">
        <v>39813</v>
      </c>
    </row>
    <row r="31" spans="2:9" ht="12.75">
      <c r="B31" t="s">
        <v>1</v>
      </c>
      <c r="C31" s="4" t="str">
        <f>IF(C26="FE","Sep 1,",IF(C26="CE","Jan 1,","?"))</f>
        <v>Jan 1,</v>
      </c>
      <c r="D31" s="3">
        <f>IF(C26="CE",G31,IF(C26="FE",G31-365,"?"))</f>
        <v>39813</v>
      </c>
      <c r="E31" s="4" t="str">
        <f>IF($C$11="CE","through",IF($C$11="FE","through","?"))</f>
        <v>through</v>
      </c>
      <c r="F31" s="4" t="str">
        <f>IF(C26="FE","Aug 31,",IF(C26="CE","Dec 31,","?"))</f>
        <v>Dec 31,</v>
      </c>
      <c r="G31" s="3">
        <f>IF(C26="FE",C30,IF(C26="CE",C30,"?"))</f>
        <v>39813</v>
      </c>
      <c r="H31" s="47" t="str">
        <f>IF(C26="FE","Fiscal Year",IF(C26="CE","Calendar Year",""))</f>
        <v>Calendar Year</v>
      </c>
      <c r="I31" s="47"/>
    </row>
    <row r="33" spans="2:9" ht="12.75">
      <c r="B33" t="s">
        <v>16</v>
      </c>
      <c r="C33" s="16" t="str">
        <f>C31</f>
        <v>Jan 1,</v>
      </c>
      <c r="D33" s="17">
        <f>IF(C26="FE",D31+(365*(C28+1)),IF(C26="CE",D31+(365*(C28+1)),"?"))</f>
        <v>42003</v>
      </c>
      <c r="E33" s="16" t="str">
        <f>IF($C$11="CE","through",IF($C$11="FE","through","?"))</f>
        <v>through</v>
      </c>
      <c r="F33" s="16" t="str">
        <f>F31</f>
        <v>Dec 31,</v>
      </c>
      <c r="G33" s="17">
        <f>IF(C26="FE",D33+365,IF(C26="CE",D33,"?"))</f>
        <v>42003</v>
      </c>
      <c r="H33" s="47" t="str">
        <f>IF(C26="FE","Fiscal Year",IF(C26="CE","Calendar Year",""))</f>
        <v>Calendar Year</v>
      </c>
      <c r="I33" s="47"/>
    </row>
    <row r="35" spans="2:8" ht="12.75">
      <c r="B35" s="45" t="s">
        <v>25</v>
      </c>
      <c r="C35" s="45"/>
      <c r="D35" s="45"/>
      <c r="E35" s="45"/>
      <c r="F35" s="5" t="str">
        <f>IF(F33="AUG 31,","Sep 1,",IF(F33="DEC 31,","Jan 1,",""))</f>
        <v>Jan 1,</v>
      </c>
      <c r="G35" s="6">
        <f>IF(C26="FE",G33-365,IF(C26="CE",G33,"?"))</f>
        <v>42003</v>
      </c>
      <c r="H35">
        <f>IF(D28="&lt;&lt;&lt;=Incorrect Response!!!","&lt;&lt;&lt;=INVALID Result!!!","")</f>
      </c>
    </row>
    <row r="38" ht="6.75" customHeight="1"/>
    <row r="39" spans="2:7" s="14" customFormat="1" ht="12.75" hidden="1">
      <c r="B39" s="15" t="s">
        <v>6</v>
      </c>
      <c r="C39" s="15"/>
      <c r="D39" s="15"/>
      <c r="E39" s="15"/>
      <c r="F39" s="15"/>
      <c r="G39" s="15"/>
    </row>
    <row r="40" spans="2:4" ht="12.75" hidden="1">
      <c r="B40" s="1" t="s">
        <v>2</v>
      </c>
      <c r="C40" s="2" t="s">
        <v>12</v>
      </c>
      <c r="D40" t="str">
        <f>IF(C40="FE","Fiscal Year End.  FY runs Sep 1-Aug 31",IF(C40="CE","Calendar Year End.  CY runs Jan 1-Dec 31","&lt;&lt;&lt;=Incorrect Response!!!"))</f>
        <v>Calendar Year End.  CY runs Jan 1-Dec 31</v>
      </c>
    </row>
    <row r="41" ht="12.75" hidden="1"/>
    <row r="42" spans="2:4" ht="38.25" hidden="1">
      <c r="B42" s="1" t="s">
        <v>4</v>
      </c>
      <c r="C42" s="7">
        <v>5</v>
      </c>
      <c r="D42" t="str">
        <f>IF(C42&lt;=0,"&lt;&lt;&lt;=Incorrect Response!!!",IF(C42&gt;100,"&lt;&lt;&lt;=Incorrect Response!!!","Year(s)"))</f>
        <v>Year(s)</v>
      </c>
    </row>
    <row r="43" ht="12.75" hidden="1"/>
    <row r="44" spans="2:3" ht="51" hidden="1">
      <c r="B44" s="10" t="s">
        <v>7</v>
      </c>
      <c r="C44" s="8">
        <v>37621</v>
      </c>
    </row>
    <row r="45" spans="2:3" ht="12.75" hidden="1">
      <c r="B45" s="10"/>
      <c r="C45" s="11"/>
    </row>
    <row r="46" spans="2:8" ht="12.75" hidden="1">
      <c r="B46" t="s">
        <v>5</v>
      </c>
      <c r="C46" s="4" t="str">
        <f>IF(C40="FE","Sep 1,",IF(C40="CE","Jan 1,","?"))</f>
        <v>Jan 1,</v>
      </c>
      <c r="D46" s="3">
        <f>IF(C40="CE",G46,IF(C40="FE",G46-365,"?"))</f>
        <v>37621</v>
      </c>
      <c r="E46" s="4" t="str">
        <f>IF($C$11="CE","through",IF($C$11="FE","through","?"))</f>
        <v>through</v>
      </c>
      <c r="F46" s="4" t="str">
        <f>IF(C40="FE","Aug 31,",IF(C40="CE","Dec 31,","?"))</f>
        <v>Dec 31,</v>
      </c>
      <c r="G46" s="3">
        <f>IF(C40="FE",C44,IF(C40="CE",C44,"?"))</f>
        <v>37621</v>
      </c>
      <c r="H46" t="str">
        <f>IF(C40="FE","Fiscal Year",IF(C40="CE","Calendar Year",""))</f>
        <v>Calendar Year</v>
      </c>
    </row>
    <row r="47" ht="12.75" hidden="1"/>
    <row r="48" spans="2:8" ht="12.75" hidden="1">
      <c r="B48" t="s">
        <v>17</v>
      </c>
      <c r="C48" s="16" t="str">
        <f>C46</f>
        <v>Jan 1,</v>
      </c>
      <c r="D48" s="17">
        <f>IF(C40="FE",D46+(365*(C42+1)),IF(C40="CE",D46+(365*(C42+1)),"?"))</f>
        <v>39811</v>
      </c>
      <c r="E48" s="16" t="str">
        <f>IF($C$11="CE","through",IF($C$11="FE","through","?"))</f>
        <v>through</v>
      </c>
      <c r="F48" s="16" t="str">
        <f>F46</f>
        <v>Dec 31,</v>
      </c>
      <c r="G48" s="17">
        <f>IF(C40="FE",D48+365,IF(C40="CE",D48,"?"))</f>
        <v>39811</v>
      </c>
      <c r="H48" t="str">
        <f>IF(C40="FE","Fiscal Year",IF(C40="CE","Calendar Year",""))</f>
        <v>Calendar Year</v>
      </c>
    </row>
    <row r="49" ht="12.75" hidden="1"/>
    <row r="50" spans="2:8" ht="12.75" hidden="1">
      <c r="B50">
        <f>IF(D42="&lt;&lt;&lt;=Incorrect Response!!!","INVALID Result!!!=&gt;&gt;&gt;","")</f>
      </c>
      <c r="C50" s="9" t="s">
        <v>18</v>
      </c>
      <c r="F50" s="5" t="str">
        <f>IF(F48="AUG 31,","Sep 1,",IF(F48="DEC 31,","Jan 1,",""))</f>
        <v>Jan 1,</v>
      </c>
      <c r="G50" s="6">
        <f>IF(C40="FE",G48-365,IF(C40="CE",G48,"?"))</f>
        <v>39811</v>
      </c>
      <c r="H50">
        <f>IF(D42="&lt;&lt;&lt;=Incorrect Response!!!","&lt;&lt;&lt;=INVALID Result!!!","")</f>
      </c>
    </row>
    <row r="51" ht="10.5" customHeight="1" hidden="1"/>
  </sheetData>
  <sheetProtection/>
  <mergeCells count="6">
    <mergeCell ref="B3:C3"/>
    <mergeCell ref="B10:I10"/>
    <mergeCell ref="B25:L25"/>
    <mergeCell ref="B35:E35"/>
    <mergeCell ref="H31:I31"/>
    <mergeCell ref="H33:I33"/>
  </mergeCells>
  <printOptions/>
  <pageMargins left="0.75" right="0.75" top="1" bottom="1" header="0.5" footer="0.5"/>
  <pageSetup horizontalDpi="600" verticalDpi="600" orientation="portrait" r:id="rId1"/>
  <headerFooter alignWithMargins="0">
    <oddHeader>&amp;CRETENTION CALCULATOR</oddHeader>
  </headerFooter>
</worksheet>
</file>

<file path=xl/worksheets/sheet4.xml><?xml version="1.0" encoding="utf-8"?>
<worksheet xmlns="http://schemas.openxmlformats.org/spreadsheetml/2006/main" xmlns:r="http://schemas.openxmlformats.org/officeDocument/2006/relationships">
  <dimension ref="B1:L50"/>
  <sheetViews>
    <sheetView showGridLines="0" zoomScalePageLayoutView="0" workbookViewId="0" topLeftCell="A1">
      <selection activeCell="C45" sqref="C45"/>
    </sheetView>
  </sheetViews>
  <sheetFormatPr defaultColWidth="9.140625" defaultRowHeight="12.75"/>
  <cols>
    <col min="2" max="2" width="32.28125" style="0" customWidth="1"/>
    <col min="3" max="3" width="23.28125" style="0" customWidth="1"/>
    <col min="4" max="4" width="11.8515625" style="0" customWidth="1"/>
    <col min="5" max="5" width="9.57421875" style="0" customWidth="1"/>
    <col min="6" max="6" width="7.140625" style="0" customWidth="1"/>
    <col min="7" max="7" width="8.57421875" style="0" customWidth="1"/>
    <col min="8" max="8" width="10.421875" style="0" bestFit="1" customWidth="1"/>
    <col min="11" max="11" width="15.421875" style="0" bestFit="1" customWidth="1"/>
  </cols>
  <sheetData>
    <row r="1" s="14" customFormat="1" ht="12.75">
      <c r="B1" s="15" t="s">
        <v>11</v>
      </c>
    </row>
    <row r="2" s="14" customFormat="1" ht="12.75">
      <c r="B2" s="15"/>
    </row>
    <row r="3" spans="2:3" s="14" customFormat="1" ht="12.75">
      <c r="B3" s="46" t="s">
        <v>27</v>
      </c>
      <c r="C3" s="46"/>
    </row>
    <row r="4" s="14" customFormat="1" ht="12.75">
      <c r="B4" s="15"/>
    </row>
    <row r="5" s="14" customFormat="1" ht="12.75">
      <c r="B5" s="18" t="s">
        <v>20</v>
      </c>
    </row>
    <row r="6" s="14" customFormat="1" ht="12.75">
      <c r="B6" s="18" t="s">
        <v>21</v>
      </c>
    </row>
    <row r="7" s="14" customFormat="1" ht="12.75">
      <c r="B7" s="15"/>
    </row>
    <row r="8" s="20" customFormat="1" ht="12" customHeight="1">
      <c r="B8" s="19" t="s">
        <v>14</v>
      </c>
    </row>
    <row r="9" ht="12.75">
      <c r="B9" s="9"/>
    </row>
    <row r="10" spans="2:9" s="14" customFormat="1" ht="12.75" hidden="1">
      <c r="B10" s="44" t="s">
        <v>22</v>
      </c>
      <c r="C10" s="44"/>
      <c r="D10" s="44"/>
      <c r="E10" s="44"/>
      <c r="F10" s="44"/>
      <c r="G10" s="44"/>
      <c r="H10" s="44"/>
      <c r="I10" s="44"/>
    </row>
    <row r="11" spans="2:4" ht="12.75" hidden="1">
      <c r="B11" s="1" t="s">
        <v>2</v>
      </c>
      <c r="C11" s="2" t="s">
        <v>19</v>
      </c>
      <c r="D11" t="str">
        <f>IF(C11="FE","Fiscal Year End.  FY runs Sep 1-Aug 31",IF(C11="CE","Calendar Year End.  CY runs Jan 1-Dec 31","&lt;&lt;&lt;=Incorrect Response!!!"))</f>
        <v>Fiscal Year End.  FY runs Sep 1-Aug 31</v>
      </c>
    </row>
    <row r="12" ht="12.75" hidden="1"/>
    <row r="13" spans="2:4" ht="38.25" hidden="1">
      <c r="B13" s="1" t="s">
        <v>3</v>
      </c>
      <c r="C13" s="7">
        <v>5</v>
      </c>
      <c r="D13" t="str">
        <f>IF(C13&lt;=0,"&lt;&lt;&lt;=Incorrect Response!!!",IF(C13&gt;100,"&lt;&lt;&lt;=Incorrect Response!!!","Year(s)"))</f>
        <v>Year(s)</v>
      </c>
    </row>
    <row r="14" ht="12.75" hidden="1"/>
    <row r="15" spans="2:3" ht="12.75" hidden="1">
      <c r="B15" s="13" t="s">
        <v>0</v>
      </c>
      <c r="C15" s="11">
        <f ca="1">NOW()</f>
        <v>39738.41705347222</v>
      </c>
    </row>
    <row r="16" spans="2:3" s="13" customFormat="1" ht="57.75" customHeight="1" hidden="1">
      <c r="B16" s="12" t="s">
        <v>10</v>
      </c>
      <c r="C16" s="8">
        <v>39691</v>
      </c>
    </row>
    <row r="17" spans="2:8" ht="12.75" hidden="1">
      <c r="B17" t="s">
        <v>1</v>
      </c>
      <c r="C17" s="4" t="str">
        <f>IF(C11="FE","Sep 1,",IF(C11="CE","Jan 1,","?"))</f>
        <v>Sep 1,</v>
      </c>
      <c r="D17" s="3">
        <f>IF(C11="CE",G17,IF(C11="FE",G17-365,"?"))</f>
        <v>39326</v>
      </c>
      <c r="E17" s="4" t="str">
        <f>IF($C$11="CE","through",IF($C$11="FE","through","?"))</f>
        <v>through</v>
      </c>
      <c r="F17" s="4" t="str">
        <f>IF(C11="FE","Aug 31,",IF(C11="CE","Dec 31,","?"))</f>
        <v>Aug 31,</v>
      </c>
      <c r="G17" s="3">
        <f>IF(C11="FE",C16,IF(C11="CE",C16,"?"))</f>
        <v>39691</v>
      </c>
      <c r="H17">
        <f>IF(C13="FE","Fiscal Year",IF(C13="CE","Calendar Year",""))</f>
      </c>
    </row>
    <row r="18" ht="12.75" hidden="1"/>
    <row r="19" spans="2:8" ht="12.75" hidden="1">
      <c r="B19" t="s">
        <v>15</v>
      </c>
      <c r="C19" s="16" t="str">
        <f>C17</f>
        <v>Sep 1,</v>
      </c>
      <c r="D19" s="17">
        <f>IF(C11="FE",D17-(365*(C13)),IF(C11="CE",D17-(365*(C13+1)),"?"))</f>
        <v>37501</v>
      </c>
      <c r="E19" s="16" t="str">
        <f>IF($C$11="CE","through",IF($C$11="FE","through","?"))</f>
        <v>through</v>
      </c>
      <c r="F19" s="16" t="str">
        <f>F17</f>
        <v>Aug 31,</v>
      </c>
      <c r="G19" s="17">
        <f>IF(C11="FE",D19+365+1,IF(C11="CE",D19,"?"))</f>
        <v>37867</v>
      </c>
      <c r="H19" t="str">
        <f>IF(C11="FE","Fiscal Year",IF(C11="CE","Calendar Year",""))</f>
        <v>Fiscal Year</v>
      </c>
    </row>
    <row r="20" ht="12.75" hidden="1"/>
    <row r="21" spans="3:6" ht="12.75" hidden="1">
      <c r="C21" s="9" t="s">
        <v>13</v>
      </c>
      <c r="D21" s="9"/>
      <c r="E21" s="5" t="str">
        <f>IF(F19="AUG 31,","Sep 1,",IF(F19="DEC 31,","Jan 1,",""))</f>
        <v>Sep 1,</v>
      </c>
      <c r="F21" s="6">
        <f>IF(C11="FE",D19,IF(C11="CE",G19,"?"))</f>
        <v>37501</v>
      </c>
    </row>
    <row r="22" ht="12.75" hidden="1"/>
    <row r="23" ht="12.75" hidden="1"/>
    <row r="24" ht="12.75" hidden="1"/>
    <row r="25" spans="2:12" s="14" customFormat="1" ht="12.75" hidden="1">
      <c r="B25" s="48" t="s">
        <v>23</v>
      </c>
      <c r="C25" s="48"/>
      <c r="D25" s="48"/>
      <c r="E25" s="48"/>
      <c r="F25" s="48"/>
      <c r="G25" s="48"/>
      <c r="H25" s="48"/>
      <c r="I25" s="48"/>
      <c r="J25" s="48"/>
      <c r="K25" s="48"/>
      <c r="L25" s="48"/>
    </row>
    <row r="26" spans="2:4" ht="12.75" hidden="1">
      <c r="B26" s="1" t="s">
        <v>2</v>
      </c>
      <c r="C26" s="2" t="s">
        <v>12</v>
      </c>
      <c r="D26" t="str">
        <f>IF(C26="FE","Fiscal Year End.  FY runs Sep 1-Aug 31",IF(C26="CE","Calendar Year End.  CY runs Jan 1-Dec 31","&lt;&lt;&lt;=Incorrect Response!!!"))</f>
        <v>Calendar Year End.  CY runs Jan 1-Dec 31</v>
      </c>
    </row>
    <row r="27" ht="12.75" hidden="1"/>
    <row r="28" spans="2:4" ht="38.25" hidden="1">
      <c r="B28" s="1" t="s">
        <v>4</v>
      </c>
      <c r="C28" s="7">
        <v>5</v>
      </c>
      <c r="D28" t="str">
        <f>IF(C28&lt;=0,"&lt;&lt;&lt;=Incorrect Response!!!",IF(C28&gt;100,"&lt;&lt;&lt;=Incorrect Response!!!","Year(s)"))</f>
        <v>Year(s)</v>
      </c>
    </row>
    <row r="29" ht="12.75" hidden="1"/>
    <row r="30" spans="2:3" ht="57.75" customHeight="1" hidden="1">
      <c r="B30" s="12" t="s">
        <v>10</v>
      </c>
      <c r="C30" s="8">
        <v>39813</v>
      </c>
    </row>
    <row r="31" spans="2:8" ht="12.75" hidden="1">
      <c r="B31" t="s">
        <v>1</v>
      </c>
      <c r="C31" s="4" t="str">
        <f>IF(C26="FE","Sep 1,",IF(C26="CE","Jan 1,","?"))</f>
        <v>Jan 1,</v>
      </c>
      <c r="D31" s="3">
        <f>IF(C26="CE",G31,IF(C26="FE",G31-365,"?"))</f>
        <v>39813</v>
      </c>
      <c r="E31" s="4" t="str">
        <f>IF($C$11="CE","through",IF($C$11="FE","through","?"))</f>
        <v>through</v>
      </c>
      <c r="F31" s="4" t="str">
        <f>IF(C26="FE","Aug 31,",IF(C26="CE","Dec 31,","?"))</f>
        <v>Dec 31,</v>
      </c>
      <c r="G31" s="3">
        <f>IF(C26="FE",C30,IF(C26="CE",C30,"?"))</f>
        <v>39813</v>
      </c>
      <c r="H31" t="str">
        <f>IF(C26="FE","Fiscal Year",IF(C26="CE","Calendar Year",""))</f>
        <v>Calendar Year</v>
      </c>
    </row>
    <row r="32" ht="12.75" hidden="1"/>
    <row r="33" spans="2:8" ht="12.75" hidden="1">
      <c r="B33" t="s">
        <v>16</v>
      </c>
      <c r="C33" s="16" t="str">
        <f>C31</f>
        <v>Jan 1,</v>
      </c>
      <c r="D33" s="17">
        <f>IF(C26="FE",D31+(365*(C28+1)),IF(C26="CE",D31+(365*(C28+1)),"?"))</f>
        <v>42003</v>
      </c>
      <c r="E33" s="16" t="str">
        <f>IF($C$11="CE","through",IF($C$11="FE","through","?"))</f>
        <v>through</v>
      </c>
      <c r="F33" s="16" t="str">
        <f>F31</f>
        <v>Dec 31,</v>
      </c>
      <c r="G33" s="17">
        <f>IF(C26="FE",D33+365,IF(C26="CE",D33,"?"))</f>
        <v>42003</v>
      </c>
      <c r="H33" t="str">
        <f>IF(C26="FE","Fiscal Year",IF(C26="CE","Calendar Year",""))</f>
        <v>Calendar Year</v>
      </c>
    </row>
    <row r="34" ht="12.75" hidden="1"/>
    <row r="35" spans="2:8" ht="12.75" hidden="1">
      <c r="B35" t="s">
        <v>8</v>
      </c>
      <c r="C35" s="9" t="s">
        <v>9</v>
      </c>
      <c r="D35" s="9"/>
      <c r="E35" s="9"/>
      <c r="F35" s="5" t="str">
        <f>IF(F33="AUG 31,","Sep 1,",IF(F33="DEC 31,","Jan 1,",""))</f>
        <v>Jan 1,</v>
      </c>
      <c r="G35" s="6">
        <f>IF(C26="FE",G33-365,IF(C26="CE",G33,"?"))</f>
        <v>42003</v>
      </c>
      <c r="H35">
        <f>IF(D28="&lt;&lt;&lt;=Incorrect Response!!!","&lt;&lt;&lt;=INVALID Result!!!","")</f>
      </c>
    </row>
    <row r="36" ht="12.75" hidden="1"/>
    <row r="37" ht="12.75" hidden="1"/>
    <row r="38" ht="1.5" customHeight="1"/>
    <row r="39" spans="2:7" s="14" customFormat="1" ht="12.75">
      <c r="B39" s="15" t="s">
        <v>6</v>
      </c>
      <c r="C39" s="15"/>
      <c r="D39" s="15"/>
      <c r="E39" s="15"/>
      <c r="F39" s="15"/>
      <c r="G39" s="15"/>
    </row>
    <row r="40" spans="2:4" ht="12.75">
      <c r="B40" s="1" t="s">
        <v>2</v>
      </c>
      <c r="C40" s="21" t="s">
        <v>12</v>
      </c>
      <c r="D40" t="str">
        <f>IF(C40="FE","Fiscal Year End.  FY runs Sep 1-Aug 31",IF(C40="CE","Calendar Year End.  CY runs Jan 1-Dec 31","&lt;&lt;&lt;=Incorrect Response!!!"))</f>
        <v>Calendar Year End.  CY runs Jan 1-Dec 31</v>
      </c>
    </row>
    <row r="42" spans="2:4" ht="38.25">
      <c r="B42" s="1" t="s">
        <v>4</v>
      </c>
      <c r="C42" s="22">
        <v>5</v>
      </c>
      <c r="D42" t="str">
        <f>IF(C42&lt;=0,"&lt;&lt;&lt;=Incorrect Response!!!",IF(C42&gt;100,"&lt;&lt;&lt;=Incorrect Response!!!","Year(s)"))</f>
        <v>Year(s)</v>
      </c>
    </row>
    <row r="44" spans="2:3" ht="51">
      <c r="B44" s="10" t="s">
        <v>7</v>
      </c>
      <c r="C44" s="23">
        <v>37256</v>
      </c>
    </row>
    <row r="45" spans="2:3" ht="12.75">
      <c r="B45" s="10"/>
      <c r="C45" s="11"/>
    </row>
    <row r="46" spans="2:9" ht="12.75">
      <c r="B46" t="s">
        <v>5</v>
      </c>
      <c r="C46" s="4" t="str">
        <f>IF(C40="FE","Sep 1,",IF(C40="CE","Jan 1,","?"))</f>
        <v>Jan 1,</v>
      </c>
      <c r="D46" s="3">
        <f>IF(C40="CE",G46,IF(C40="FE",G46-365,"?"))</f>
        <v>37256</v>
      </c>
      <c r="E46" s="4" t="str">
        <f>IF($C$11="CE","through",IF($C$11="FE","through","?"))</f>
        <v>through</v>
      </c>
      <c r="F46" s="4" t="str">
        <f>IF(C40="FE","Aug 31,",IF(C40="CE","Dec 31,","?"))</f>
        <v>Dec 31,</v>
      </c>
      <c r="G46" s="3">
        <f>IF(C40="FE",C44,IF(C40="CE",C44,"?"))</f>
        <v>37256</v>
      </c>
      <c r="H46" s="47" t="str">
        <f>IF(C40="FE","Fiscal Year",IF(C40="CE","Calendar Year",""))</f>
        <v>Calendar Year</v>
      </c>
      <c r="I46" s="47"/>
    </row>
    <row r="48" spans="2:9" ht="12.75">
      <c r="B48" t="s">
        <v>17</v>
      </c>
      <c r="C48" s="16" t="str">
        <f>C46</f>
        <v>Jan 1,</v>
      </c>
      <c r="D48" s="17">
        <f>IF(C40="FE",D46+(365*(C42+1)),IF(C40="CE",D46+(365*(C42+1)),"?"))</f>
        <v>39446</v>
      </c>
      <c r="E48" s="16" t="str">
        <f>IF($C$11="CE","through",IF($C$11="FE","through","?"))</f>
        <v>through</v>
      </c>
      <c r="F48" s="16" t="str">
        <f>F46</f>
        <v>Dec 31,</v>
      </c>
      <c r="G48" s="17">
        <f>IF(C40="FE",D48+365,IF(C40="CE",D48,"?"))</f>
        <v>39446</v>
      </c>
      <c r="H48" s="47" t="str">
        <f>IF(C40="FE","Fiscal Year",IF(C40="CE","Calendar Year",""))</f>
        <v>Calendar Year</v>
      </c>
      <c r="I48" s="47"/>
    </row>
    <row r="50" spans="2:8" ht="12.75">
      <c r="B50">
        <f>IF(D42="&lt;&lt;&lt;=Incorrect Response!!!","INVALID Result!!!=&gt;&gt;&gt;","")</f>
      </c>
      <c r="C50" s="9" t="s">
        <v>26</v>
      </c>
      <c r="F50" s="5" t="str">
        <f>IF(F48="AUG 31,","Sep 1,",IF(F48="DEC 31,","Jan 1,",""))</f>
        <v>Jan 1,</v>
      </c>
      <c r="G50" s="6">
        <f>IF(C40="FE",G48-365,IF(C40="CE",G48,"?"))</f>
        <v>39446</v>
      </c>
      <c r="H50">
        <f>IF(D42="&lt;&lt;&lt;=Incorrect Response!!!","&lt;&lt;&lt;=INVALID Result!!!","")</f>
      </c>
    </row>
  </sheetData>
  <sheetProtection/>
  <mergeCells count="5">
    <mergeCell ref="B10:I10"/>
    <mergeCell ref="B25:L25"/>
    <mergeCell ref="H46:I46"/>
    <mergeCell ref="H48:I48"/>
    <mergeCell ref="B3:C3"/>
  </mergeCells>
  <printOptions/>
  <pageMargins left="0.75" right="0.75" top="1" bottom="1" header="0.5" footer="0.5"/>
  <pageSetup horizontalDpi="600" verticalDpi="600" orientation="portrait" r:id="rId1"/>
  <headerFooter alignWithMargins="0">
    <oddHeader>&amp;CRETENTION CALCULATOR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UTHSCSA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 "Corky" Sarvis</dc:creator>
  <cp:keywords/>
  <dc:description/>
  <cp:lastModifiedBy>cwf0034</cp:lastModifiedBy>
  <dcterms:created xsi:type="dcterms:W3CDTF">2002-03-27T21:44:25Z</dcterms:created>
  <dcterms:modified xsi:type="dcterms:W3CDTF">2008-10-17T15:00:45Z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